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financial statement" sheetId="3" r:id="rId1"/>
  </sheets>
  <calcPr calcId="125725"/>
</workbook>
</file>

<file path=xl/calcChain.xml><?xml version="1.0" encoding="utf-8"?>
<calcChain xmlns="http://schemas.openxmlformats.org/spreadsheetml/2006/main">
  <c r="G27" i="3"/>
  <c r="E49"/>
  <c r="D49"/>
  <c r="B49"/>
  <c r="G48"/>
  <c r="G47"/>
  <c r="F46"/>
  <c r="C46"/>
  <c r="C49" s="1"/>
  <c r="G45"/>
  <c r="G44"/>
  <c r="G43"/>
  <c r="G42"/>
  <c r="F41"/>
  <c r="G41" s="1"/>
  <c r="G40"/>
  <c r="F39"/>
  <c r="F49" s="1"/>
  <c r="G38"/>
  <c r="G37"/>
  <c r="F34"/>
  <c r="E34"/>
  <c r="D34"/>
  <c r="C34"/>
  <c r="B34"/>
  <c r="B51" s="1"/>
  <c r="G33"/>
  <c r="G32"/>
  <c r="G31"/>
  <c r="G26"/>
  <c r="G25"/>
  <c r="G24"/>
  <c r="G23"/>
  <c r="G22"/>
  <c r="G29"/>
  <c r="G30"/>
  <c r="G21"/>
  <c r="G20"/>
  <c r="G28"/>
  <c r="G19"/>
  <c r="G18"/>
  <c r="G17"/>
  <c r="G16"/>
  <c r="G15"/>
  <c r="G14"/>
  <c r="G13"/>
  <c r="G12"/>
  <c r="G11"/>
  <c r="G10"/>
  <c r="G9"/>
  <c r="G8"/>
  <c r="G7"/>
  <c r="G6"/>
  <c r="G5"/>
  <c r="G4"/>
  <c r="G3"/>
  <c r="D51" l="1"/>
  <c r="C51"/>
  <c r="E51"/>
  <c r="F51"/>
  <c r="G49"/>
  <c r="G34"/>
  <c r="G39"/>
  <c r="G46"/>
  <c r="G51" l="1"/>
</calcChain>
</file>

<file path=xl/sharedStrings.xml><?xml version="1.0" encoding="utf-8"?>
<sst xmlns="http://schemas.openxmlformats.org/spreadsheetml/2006/main" count="59" uniqueCount="59">
  <si>
    <t>12529 CDBG/REAP</t>
  </si>
  <si>
    <t>APPORTIONMENTS</t>
  </si>
  <si>
    <t>TRANS IN</t>
  </si>
  <si>
    <t>TRANS OUT</t>
  </si>
  <si>
    <t>DISBURSEMENTS</t>
  </si>
  <si>
    <t>County Funds</t>
  </si>
  <si>
    <t>COUNTY GENERAL FUND</t>
  </si>
  <si>
    <t>T-HIGHWAY</t>
  </si>
  <si>
    <t>SHERIFF PRISONER</t>
  </si>
  <si>
    <t>COUNTY HEALTH</t>
  </si>
  <si>
    <t>RESALE PROPERTY</t>
  </si>
  <si>
    <t>SHERIFF SERVICE FEE</t>
  </si>
  <si>
    <t>SHERIFF CITY REIMBURSEMENT</t>
  </si>
  <si>
    <t>COMMUNITY SERVICE</t>
  </si>
  <si>
    <t>ILLEGAL DUMPING REWARD</t>
  </si>
  <si>
    <t>EMERGENCY 911</t>
  </si>
  <si>
    <t>COUNTY CLERK LIEN FEE</t>
  </si>
  <si>
    <t>TREASURER'S MORTGAGE CERT FEE</t>
  </si>
  <si>
    <t>PRESERVATION FUND</t>
  </si>
  <si>
    <t>COUNTY ASSESSOR VISUAL INSPECTION</t>
  </si>
  <si>
    <t>LAKE TEXOMA LAW</t>
  </si>
  <si>
    <t>FLOOD PLAIN</t>
  </si>
  <si>
    <t xml:space="preserve">JUVENILE ATTENDANT </t>
  </si>
  <si>
    <t>LAW ENFORCEMENT GRANT</t>
  </si>
  <si>
    <t>COURT FUND PAYROLL</t>
  </si>
  <si>
    <t>RURAL WATER M-J WATER PROJECT</t>
  </si>
  <si>
    <t>SHERIFF DISPATCH GRANT</t>
  </si>
  <si>
    <t>SHERIFF COMMISSARY</t>
  </si>
  <si>
    <t>SHERIFF JAIL FUND</t>
  </si>
  <si>
    <t>COMMUNITY SENTENCING</t>
  </si>
  <si>
    <t>SHERIFF SALES TAX</t>
  </si>
  <si>
    <t>FAIR BOARD CENTER</t>
  </si>
  <si>
    <t>12606 CDBG/REAP</t>
  </si>
  <si>
    <t>INCA HOME GRANT</t>
  </si>
  <si>
    <t>Total County Funds</t>
  </si>
  <si>
    <t>Trust and Agency Funds</t>
  </si>
  <si>
    <t>Total Trust and Agency Funds</t>
  </si>
  <si>
    <t>Total</t>
  </si>
  <si>
    <t>NOTE:  Trust and Agency funds are not part of county operations, therefore, are not included in the county's financial statements.</t>
  </si>
  <si>
    <t>VFD GRANT</t>
  </si>
  <si>
    <t>TOURISM REVOLVING - SALES TAX</t>
  </si>
  <si>
    <t>SCHOOLS</t>
  </si>
  <si>
    <t>CITIES AND TOWNS</t>
  </si>
  <si>
    <t>OFFICIAL DEPOSITORY</t>
  </si>
  <si>
    <t>PROTEST TAX</t>
  </si>
  <si>
    <t>UNAPPORTIONED TAXES</t>
  </si>
  <si>
    <t>COURT CLERK REVOLVING</t>
  </si>
  <si>
    <t>LAW LIBRARY</t>
  </si>
  <si>
    <t>DA FUND</t>
  </si>
  <si>
    <t>AMBULANCE FUND</t>
  </si>
  <si>
    <t>INDIVIDUAL REDEMPTION</t>
  </si>
  <si>
    <t>DRUG COURT</t>
  </si>
  <si>
    <t>The County's Annual Financial Statement is a compilation of the County Treasurer's Monthly Reports.</t>
  </si>
  <si>
    <t>Total Apportionments for the fiscal year by fund.</t>
  </si>
  <si>
    <t>Total Disbursements for the fiscal year by fund.</t>
  </si>
  <si>
    <t>Transfer In and Transfer Out columns are for true operating transfers.</t>
  </si>
  <si>
    <t>Error corrections should not be reflected in these columns.</t>
  </si>
  <si>
    <t>Beginning Balance will agree to the July 1st beginning balances for each fund and in total.</t>
  </si>
  <si>
    <t>Ending Balance will agree to the June 30th ending balances for each fund and in total.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</si>
</sst>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4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Border="1"/>
    <xf numFmtId="0" fontId="1" fillId="0" borderId="0" xfId="0" applyFont="1" applyFill="1"/>
    <xf numFmtId="0" fontId="2" fillId="0" borderId="0" xfId="1" applyFont="1"/>
    <xf numFmtId="0" fontId="3" fillId="0" borderId="0" xfId="1" applyFont="1"/>
    <xf numFmtId="44" fontId="3" fillId="0" borderId="0" xfId="2" applyFont="1"/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0" applyNumberFormat="1" applyFont="1"/>
    <xf numFmtId="0" fontId="2" fillId="0" borderId="2" xfId="0" applyFont="1" applyBorder="1"/>
    <xf numFmtId="0" fontId="2" fillId="0" borderId="0" xfId="0" applyFont="1"/>
    <xf numFmtId="44" fontId="2" fillId="0" borderId="1" xfId="0" applyNumberFormat="1" applyFont="1" applyBorder="1"/>
    <xf numFmtId="43" fontId="4" fillId="0" borderId="0" xfId="0" applyNumberFormat="1" applyFont="1"/>
    <xf numFmtId="44" fontId="1" fillId="0" borderId="0" xfId="0" applyNumberFormat="1" applyFont="1"/>
    <xf numFmtId="43" fontId="1" fillId="0" borderId="0" xfId="0" applyNumberFormat="1" applyFont="1"/>
    <xf numFmtId="43" fontId="1" fillId="0" borderId="2" xfId="0" applyNumberFormat="1" applyFont="1" applyBorder="1"/>
    <xf numFmtId="10" fontId="1" fillId="0" borderId="0" xfId="0" applyNumberFormat="1" applyFont="1"/>
    <xf numFmtId="164" fontId="3" fillId="0" borderId="0" xfId="0" applyNumberFormat="1" applyFont="1" applyAlignment="1"/>
    <xf numFmtId="43" fontId="1" fillId="0" borderId="0" xfId="0" applyNumberFormat="1" applyFont="1" applyFill="1"/>
    <xf numFmtId="0" fontId="1" fillId="0" borderId="2" xfId="0" applyFont="1" applyBorder="1"/>
    <xf numFmtId="43" fontId="1" fillId="0" borderId="0" xfId="0" applyNumberFormat="1" applyFont="1" applyBorder="1"/>
    <xf numFmtId="0" fontId="3" fillId="0" borderId="0" xfId="0" applyFont="1" applyFill="1" applyBorder="1"/>
    <xf numFmtId="164" fontId="3" fillId="0" borderId="0" xfId="0" applyNumberFormat="1" applyFont="1" applyFill="1" applyAlignment="1"/>
    <xf numFmtId="37" fontId="6" fillId="0" borderId="0" xfId="0" applyNumberFormat="1" applyFont="1" applyAlignment="1">
      <alignment horizontal="center"/>
    </xf>
    <xf numFmtId="0" fontId="3" fillId="0" borderId="2" xfId="0" applyFont="1" applyFill="1" applyBorder="1"/>
    <xf numFmtId="43" fontId="1" fillId="0" borderId="2" xfId="0" applyNumberFormat="1" applyFont="1" applyFill="1" applyBorder="1"/>
  </cellXfs>
  <cellStyles count="3">
    <cellStyle name="Currency 4" xfId="2"/>
    <cellStyle name="Normal" xfId="0" builtinId="0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tabSelected="1" view="pageLayout" topLeftCell="A25" zoomScaleNormal="100" workbookViewId="0">
      <selection activeCell="F24" sqref="F24"/>
    </sheetView>
  </sheetViews>
  <sheetFormatPr defaultRowHeight="12.75"/>
  <cols>
    <col min="1" max="1" width="35.28515625" style="1" customWidth="1"/>
    <col min="2" max="2" width="15" style="1" customWidth="1"/>
    <col min="3" max="3" width="18.140625" style="1" bestFit="1" customWidth="1"/>
    <col min="4" max="4" width="9.7109375" style="1" bestFit="1" customWidth="1"/>
    <col min="5" max="5" width="11.28515625" style="1" bestFit="1" customWidth="1"/>
    <col min="6" max="6" width="16.140625" style="1" bestFit="1" customWidth="1"/>
    <col min="7" max="7" width="14.5703125" style="1" bestFit="1" customWidth="1"/>
    <col min="8" max="8" width="10.7109375" style="1" customWidth="1"/>
    <col min="9" max="9" width="5.85546875" style="1" customWidth="1"/>
    <col min="10" max="10" width="9.140625" style="1" hidden="1" customWidth="1"/>
    <col min="11" max="16384" width="9.140625" style="1"/>
  </cols>
  <sheetData>
    <row r="1" spans="1:9">
      <c r="I1" s="16"/>
    </row>
    <row r="2" spans="1:9">
      <c r="A2" s="12" t="s">
        <v>5</v>
      </c>
      <c r="B2" s="8">
        <v>40725</v>
      </c>
      <c r="C2" s="9" t="s">
        <v>1</v>
      </c>
      <c r="D2" s="9" t="s">
        <v>2</v>
      </c>
      <c r="E2" s="9" t="s">
        <v>3</v>
      </c>
      <c r="F2" s="9" t="s">
        <v>4</v>
      </c>
      <c r="G2" s="8">
        <v>41090</v>
      </c>
      <c r="I2" s="16"/>
    </row>
    <row r="3" spans="1:9">
      <c r="A3" s="4" t="s">
        <v>6</v>
      </c>
      <c r="B3" s="21">
        <v>841993.78</v>
      </c>
      <c r="C3" s="21">
        <v>1470375.38</v>
      </c>
      <c r="D3" s="21">
        <v>0</v>
      </c>
      <c r="E3" s="21">
        <v>0</v>
      </c>
      <c r="F3" s="21">
        <v>1263660.26</v>
      </c>
      <c r="G3" s="21">
        <f>B3+C3+D3-E3-F3</f>
        <v>1048708.9000000001</v>
      </c>
      <c r="I3" s="16"/>
    </row>
    <row r="4" spans="1:9">
      <c r="A4" s="4" t="s">
        <v>7</v>
      </c>
      <c r="B4" s="21">
        <v>423086.92</v>
      </c>
      <c r="C4" s="21">
        <v>1897737.88</v>
      </c>
      <c r="D4" s="21">
        <v>0</v>
      </c>
      <c r="E4" s="21">
        <v>0</v>
      </c>
      <c r="F4" s="21">
        <v>1681771.73</v>
      </c>
      <c r="G4" s="21">
        <f t="shared" ref="G4:G32" si="0">B4+C4+D4-E4-F4</f>
        <v>639053.06999999983</v>
      </c>
      <c r="I4" s="16"/>
    </row>
    <row r="5" spans="1:9">
      <c r="A5" s="4" t="s">
        <v>8</v>
      </c>
      <c r="B5" s="21">
        <v>54639.93</v>
      </c>
      <c r="C5" s="21">
        <v>185541.91</v>
      </c>
      <c r="D5" s="21">
        <v>0</v>
      </c>
      <c r="E5" s="21">
        <v>0</v>
      </c>
      <c r="F5" s="21">
        <v>147244.20000000001</v>
      </c>
      <c r="G5" s="21">
        <f t="shared" si="0"/>
        <v>92937.639999999985</v>
      </c>
      <c r="I5" s="16"/>
    </row>
    <row r="6" spans="1:9">
      <c r="A6" s="4" t="s">
        <v>9</v>
      </c>
      <c r="B6" s="21">
        <v>107943.5</v>
      </c>
      <c r="C6" s="21">
        <v>199274.25</v>
      </c>
      <c r="D6" s="21">
        <v>0</v>
      </c>
      <c r="E6" s="21">
        <v>0</v>
      </c>
      <c r="F6" s="21">
        <v>175468.86</v>
      </c>
      <c r="G6" s="21">
        <f t="shared" si="0"/>
        <v>131748.89000000001</v>
      </c>
      <c r="I6" s="16"/>
    </row>
    <row r="7" spans="1:9">
      <c r="A7" s="4" t="s">
        <v>10</v>
      </c>
      <c r="B7" s="21">
        <v>82964.539999999994</v>
      </c>
      <c r="C7" s="21">
        <v>60645.77</v>
      </c>
      <c r="D7" s="21">
        <v>0</v>
      </c>
      <c r="E7" s="21">
        <v>0</v>
      </c>
      <c r="F7" s="21">
        <v>51606.03</v>
      </c>
      <c r="G7" s="21">
        <f t="shared" si="0"/>
        <v>92004.28</v>
      </c>
      <c r="I7" s="16"/>
    </row>
    <row r="8" spans="1:9">
      <c r="A8" s="4" t="s">
        <v>11</v>
      </c>
      <c r="B8" s="21">
        <v>16405.099999999999</v>
      </c>
      <c r="C8" s="21">
        <v>63780</v>
      </c>
      <c r="D8" s="21">
        <v>0</v>
      </c>
      <c r="E8" s="21">
        <v>0</v>
      </c>
      <c r="F8" s="21">
        <v>67922.06</v>
      </c>
      <c r="G8" s="21">
        <f t="shared" si="0"/>
        <v>12263.040000000008</v>
      </c>
      <c r="I8" s="16"/>
    </row>
    <row r="9" spans="1:9">
      <c r="A9" s="4" t="s">
        <v>12</v>
      </c>
      <c r="B9" s="21">
        <v>54939.9</v>
      </c>
      <c r="C9" s="21">
        <v>95000</v>
      </c>
      <c r="D9" s="21">
        <v>0</v>
      </c>
      <c r="E9" s="21">
        <v>0</v>
      </c>
      <c r="F9" s="21">
        <v>62694.46</v>
      </c>
      <c r="G9" s="21">
        <f t="shared" si="0"/>
        <v>87245.440000000002</v>
      </c>
      <c r="I9" s="16"/>
    </row>
    <row r="10" spans="1:9">
      <c r="A10" s="4" t="s">
        <v>13</v>
      </c>
      <c r="B10" s="21">
        <v>191.28</v>
      </c>
      <c r="C10" s="21">
        <v>0</v>
      </c>
      <c r="D10" s="21">
        <v>0</v>
      </c>
      <c r="E10" s="21">
        <v>0</v>
      </c>
      <c r="F10" s="21">
        <v>0</v>
      </c>
      <c r="G10" s="21">
        <f t="shared" si="0"/>
        <v>191.28</v>
      </c>
      <c r="I10" s="16"/>
    </row>
    <row r="11" spans="1:9">
      <c r="A11" s="4" t="s">
        <v>14</v>
      </c>
      <c r="B11" s="21">
        <v>10000</v>
      </c>
      <c r="C11" s="21">
        <v>0</v>
      </c>
      <c r="D11" s="21">
        <v>0</v>
      </c>
      <c r="E11" s="21">
        <v>0</v>
      </c>
      <c r="F11" s="21">
        <v>0</v>
      </c>
      <c r="G11" s="21">
        <f t="shared" si="0"/>
        <v>10000</v>
      </c>
      <c r="I11" s="16"/>
    </row>
    <row r="12" spans="1:9">
      <c r="A12" s="4" t="s">
        <v>15</v>
      </c>
      <c r="B12" s="21">
        <v>6602.42</v>
      </c>
      <c r="C12" s="21">
        <v>30427.040000000001</v>
      </c>
      <c r="D12" s="21">
        <v>0</v>
      </c>
      <c r="E12" s="21">
        <v>0</v>
      </c>
      <c r="F12" s="21">
        <v>22975.21</v>
      </c>
      <c r="G12" s="21">
        <f t="shared" si="0"/>
        <v>14054.25</v>
      </c>
      <c r="I12" s="16"/>
    </row>
    <row r="13" spans="1:9">
      <c r="A13" s="4" t="s">
        <v>16</v>
      </c>
      <c r="B13" s="21">
        <v>58912.05</v>
      </c>
      <c r="C13" s="21">
        <v>30828.69</v>
      </c>
      <c r="D13" s="21">
        <v>0</v>
      </c>
      <c r="E13" s="21">
        <v>0</v>
      </c>
      <c r="F13" s="21">
        <v>10834.9</v>
      </c>
      <c r="G13" s="21">
        <f t="shared" si="0"/>
        <v>78905.840000000011</v>
      </c>
      <c r="I13" s="16"/>
    </row>
    <row r="14" spans="1:9">
      <c r="A14" s="4" t="s">
        <v>17</v>
      </c>
      <c r="B14" s="21">
        <v>7276.14</v>
      </c>
      <c r="C14" s="21">
        <v>3770</v>
      </c>
      <c r="D14" s="21">
        <v>0</v>
      </c>
      <c r="E14" s="21">
        <v>0</v>
      </c>
      <c r="F14" s="21">
        <v>2425.4</v>
      </c>
      <c r="G14" s="21">
        <f t="shared" si="0"/>
        <v>8620.74</v>
      </c>
      <c r="I14" s="16"/>
    </row>
    <row r="15" spans="1:9">
      <c r="A15" s="4" t="s">
        <v>18</v>
      </c>
      <c r="B15" s="21">
        <v>16652.400000000001</v>
      </c>
      <c r="C15" s="21">
        <v>34109</v>
      </c>
      <c r="D15" s="21">
        <v>0</v>
      </c>
      <c r="E15" s="21">
        <v>0</v>
      </c>
      <c r="F15" s="21">
        <v>19205.080000000002</v>
      </c>
      <c r="G15" s="21">
        <f t="shared" si="0"/>
        <v>31556.32</v>
      </c>
      <c r="I15" s="16"/>
    </row>
    <row r="16" spans="1:9">
      <c r="A16" s="4" t="s">
        <v>19</v>
      </c>
      <c r="B16" s="21">
        <v>49193.32</v>
      </c>
      <c r="C16" s="21">
        <v>7958.66</v>
      </c>
      <c r="D16" s="21">
        <v>0</v>
      </c>
      <c r="E16" s="21">
        <v>0</v>
      </c>
      <c r="F16" s="21">
        <v>1000</v>
      </c>
      <c r="G16" s="21">
        <f t="shared" si="0"/>
        <v>56151.979999999996</v>
      </c>
      <c r="I16" s="16"/>
    </row>
    <row r="17" spans="1:9">
      <c r="A17" s="4" t="s">
        <v>20</v>
      </c>
      <c r="B17" s="21">
        <v>774.75</v>
      </c>
      <c r="C17" s="21">
        <v>21172</v>
      </c>
      <c r="D17" s="21">
        <v>0</v>
      </c>
      <c r="E17" s="21">
        <v>0</v>
      </c>
      <c r="F17" s="21">
        <v>12755.72</v>
      </c>
      <c r="G17" s="21">
        <f t="shared" si="0"/>
        <v>9191.0300000000007</v>
      </c>
      <c r="I17" s="16"/>
    </row>
    <row r="18" spans="1:9">
      <c r="A18" s="4" t="s">
        <v>21</v>
      </c>
      <c r="B18" s="21">
        <v>2946.43</v>
      </c>
      <c r="C18" s="21">
        <v>0</v>
      </c>
      <c r="D18" s="21">
        <v>0</v>
      </c>
      <c r="E18" s="21">
        <v>0</v>
      </c>
      <c r="F18" s="21">
        <v>0</v>
      </c>
      <c r="G18" s="21">
        <f t="shared" si="0"/>
        <v>2946.43</v>
      </c>
      <c r="I18" s="16"/>
    </row>
    <row r="19" spans="1:9">
      <c r="A19" s="4" t="s">
        <v>22</v>
      </c>
      <c r="B19" s="21">
        <v>140</v>
      </c>
      <c r="C19" s="21">
        <v>0</v>
      </c>
      <c r="D19" s="21">
        <v>0</v>
      </c>
      <c r="E19" s="21">
        <v>0</v>
      </c>
      <c r="F19" s="21">
        <v>0</v>
      </c>
      <c r="G19" s="21">
        <f t="shared" si="0"/>
        <v>140</v>
      </c>
      <c r="I19" s="16"/>
    </row>
    <row r="20" spans="1:9">
      <c r="A20" s="4" t="s">
        <v>40</v>
      </c>
      <c r="B20" s="21">
        <v>26369.52</v>
      </c>
      <c r="C20" s="21">
        <v>14340.01</v>
      </c>
      <c r="D20" s="21">
        <v>0</v>
      </c>
      <c r="E20" s="21">
        <v>0</v>
      </c>
      <c r="F20" s="21">
        <v>17111.11</v>
      </c>
      <c r="G20" s="21">
        <f t="shared" si="0"/>
        <v>23598.42</v>
      </c>
      <c r="I20" s="16"/>
    </row>
    <row r="21" spans="1:9">
      <c r="A21" s="4" t="s">
        <v>24</v>
      </c>
      <c r="B21" s="21">
        <v>21397.67</v>
      </c>
      <c r="C21" s="21">
        <v>118676.64</v>
      </c>
      <c r="D21" s="21">
        <v>0</v>
      </c>
      <c r="E21" s="21">
        <v>0</v>
      </c>
      <c r="F21" s="21">
        <v>117885.87</v>
      </c>
      <c r="G21" s="21">
        <f t="shared" si="0"/>
        <v>22188.440000000002</v>
      </c>
      <c r="I21" s="16"/>
    </row>
    <row r="22" spans="1:9">
      <c r="A22" s="4" t="s">
        <v>27</v>
      </c>
      <c r="B22" s="21">
        <v>4621.8100000000004</v>
      </c>
      <c r="C22" s="21">
        <v>19558.53</v>
      </c>
      <c r="D22" s="21">
        <v>0</v>
      </c>
      <c r="E22" s="21">
        <v>0</v>
      </c>
      <c r="F22" s="21">
        <v>15622.89</v>
      </c>
      <c r="G22" s="21">
        <f t="shared" si="0"/>
        <v>8557.4500000000007</v>
      </c>
      <c r="I22" s="16"/>
    </row>
    <row r="23" spans="1:9">
      <c r="A23" s="4" t="s">
        <v>28</v>
      </c>
      <c r="B23" s="21">
        <v>3028.04</v>
      </c>
      <c r="C23" s="21">
        <v>11000</v>
      </c>
      <c r="D23" s="21">
        <v>0</v>
      </c>
      <c r="E23" s="21">
        <v>0</v>
      </c>
      <c r="F23" s="21">
        <v>2941.47</v>
      </c>
      <c r="G23" s="21">
        <f t="shared" si="0"/>
        <v>11086.570000000002</v>
      </c>
      <c r="I23" s="16"/>
    </row>
    <row r="24" spans="1:9">
      <c r="A24" s="4" t="s">
        <v>29</v>
      </c>
      <c r="B24" s="21">
        <v>69186.03</v>
      </c>
      <c r="C24" s="21">
        <v>73946.44</v>
      </c>
      <c r="D24" s="21">
        <v>0</v>
      </c>
      <c r="E24" s="21">
        <v>0</v>
      </c>
      <c r="F24" s="21">
        <v>55122.84</v>
      </c>
      <c r="G24" s="21">
        <f t="shared" si="0"/>
        <v>88009.63</v>
      </c>
      <c r="I24" s="16"/>
    </row>
    <row r="25" spans="1:9">
      <c r="A25" s="4" t="s">
        <v>30</v>
      </c>
      <c r="B25" s="21">
        <v>170077.86</v>
      </c>
      <c r="C25" s="21">
        <v>650352.67000000004</v>
      </c>
      <c r="D25" s="21">
        <v>0</v>
      </c>
      <c r="E25" s="21">
        <v>0</v>
      </c>
      <c r="F25" s="21">
        <v>664437.97</v>
      </c>
      <c r="G25" s="21">
        <f t="shared" si="0"/>
        <v>155992.56000000006</v>
      </c>
      <c r="I25" s="16"/>
    </row>
    <row r="26" spans="1:9">
      <c r="A26" s="4" t="s">
        <v>31</v>
      </c>
      <c r="B26" s="21">
        <v>12024.9</v>
      </c>
      <c r="C26" s="21">
        <v>6471.72</v>
      </c>
      <c r="D26" s="21">
        <v>0</v>
      </c>
      <c r="E26" s="21">
        <v>0</v>
      </c>
      <c r="F26" s="21">
        <v>1982</v>
      </c>
      <c r="G26" s="21">
        <f>B26+C26+D26-E26-F26</f>
        <v>16514.62</v>
      </c>
      <c r="I26" s="16"/>
    </row>
    <row r="27" spans="1:9">
      <c r="A27" s="4" t="s">
        <v>39</v>
      </c>
      <c r="B27" s="21">
        <v>24.13</v>
      </c>
      <c r="C27" s="21">
        <v>15</v>
      </c>
      <c r="D27" s="21">
        <v>0</v>
      </c>
      <c r="E27" s="21">
        <v>0</v>
      </c>
      <c r="F27" s="21">
        <v>0</v>
      </c>
      <c r="G27" s="21">
        <f>B27+C27+D27-E27-F27</f>
        <v>39.129999999999995</v>
      </c>
      <c r="I27" s="16"/>
    </row>
    <row r="28" spans="1:9">
      <c r="A28" s="4" t="s">
        <v>23</v>
      </c>
      <c r="B28" s="21">
        <v>4519.6400000000003</v>
      </c>
      <c r="C28" s="21">
        <v>0</v>
      </c>
      <c r="D28" s="21">
        <v>0</v>
      </c>
      <c r="E28" s="21">
        <v>0</v>
      </c>
      <c r="F28" s="21">
        <v>0</v>
      </c>
      <c r="G28" s="21">
        <f>B28+C28+D28-E28-F28</f>
        <v>4519.6400000000003</v>
      </c>
      <c r="I28" s="16"/>
    </row>
    <row r="29" spans="1:9">
      <c r="A29" s="4" t="s">
        <v>26</v>
      </c>
      <c r="B29" s="21">
        <v>13.81</v>
      </c>
      <c r="C29" s="21">
        <v>0</v>
      </c>
      <c r="D29" s="21">
        <v>0</v>
      </c>
      <c r="E29" s="21">
        <v>0</v>
      </c>
      <c r="F29" s="21">
        <v>0</v>
      </c>
      <c r="G29" s="21">
        <f>B29+C29+D29-E29-F29</f>
        <v>13.81</v>
      </c>
      <c r="I29" s="16"/>
    </row>
    <row r="30" spans="1:9">
      <c r="A30" s="4" t="s">
        <v>25</v>
      </c>
      <c r="B30" s="21"/>
      <c r="C30" s="21">
        <v>53382.5</v>
      </c>
      <c r="D30" s="21">
        <v>0</v>
      </c>
      <c r="E30" s="21">
        <v>0</v>
      </c>
      <c r="F30" s="21">
        <v>53382.5</v>
      </c>
      <c r="G30" s="21">
        <f>B30+C30+D30-E30-F30</f>
        <v>0</v>
      </c>
      <c r="I30" s="16"/>
    </row>
    <row r="31" spans="1:9">
      <c r="A31" s="4" t="s">
        <v>32</v>
      </c>
      <c r="B31" s="21"/>
      <c r="C31" s="21">
        <v>3596.25</v>
      </c>
      <c r="D31" s="21">
        <v>0</v>
      </c>
      <c r="E31" s="21">
        <v>0</v>
      </c>
      <c r="F31" s="21">
        <v>3596.25</v>
      </c>
      <c r="G31" s="21">
        <f t="shared" si="0"/>
        <v>0</v>
      </c>
      <c r="I31" s="16"/>
    </row>
    <row r="32" spans="1:9">
      <c r="A32" s="4" t="s">
        <v>33</v>
      </c>
      <c r="B32" s="21"/>
      <c r="C32" s="21">
        <v>120531.77</v>
      </c>
      <c r="D32" s="21">
        <v>0</v>
      </c>
      <c r="E32" s="21">
        <v>0</v>
      </c>
      <c r="F32" s="21">
        <v>120531.77</v>
      </c>
      <c r="G32" s="21">
        <f t="shared" si="0"/>
        <v>0</v>
      </c>
      <c r="I32" s="16"/>
    </row>
    <row r="33" spans="1:9">
      <c r="A33" s="27" t="s">
        <v>0</v>
      </c>
      <c r="B33" s="28"/>
      <c r="C33" s="28">
        <v>13000</v>
      </c>
      <c r="D33" s="28">
        <v>0</v>
      </c>
      <c r="E33" s="28">
        <v>0</v>
      </c>
      <c r="F33" s="28">
        <v>13000</v>
      </c>
      <c r="G33" s="28">
        <f>B33+C33+D33-E33-F33</f>
        <v>0</v>
      </c>
      <c r="I33" s="19"/>
    </row>
    <row r="34" spans="1:9">
      <c r="A34" s="10" t="s">
        <v>34</v>
      </c>
      <c r="B34" s="11">
        <f>SUM(B3:B33)</f>
        <v>2045925.8699999994</v>
      </c>
      <c r="C34" s="11">
        <f>SUM(C3:C33)</f>
        <v>5185492.1099999994</v>
      </c>
      <c r="D34" s="11">
        <f>SUM(D3:D33)</f>
        <v>0</v>
      </c>
      <c r="E34" s="11">
        <f>SUM(E3:E33)</f>
        <v>0</v>
      </c>
      <c r="F34" s="11">
        <f>SUM(F3:F33)</f>
        <v>4585178.58</v>
      </c>
      <c r="G34" s="15">
        <f>B34+C34+D34-E34-F34</f>
        <v>2646239.3999999985</v>
      </c>
      <c r="I34" s="16"/>
    </row>
    <row r="35" spans="1:9">
      <c r="B35" s="17"/>
      <c r="C35" s="17"/>
      <c r="D35" s="17"/>
      <c r="E35" s="17"/>
      <c r="F35" s="17"/>
      <c r="G35" s="17"/>
      <c r="I35" s="16"/>
    </row>
    <row r="36" spans="1:9">
      <c r="A36" s="12" t="s">
        <v>35</v>
      </c>
      <c r="B36" s="18"/>
      <c r="C36" s="18"/>
      <c r="D36" s="18"/>
      <c r="E36" s="18"/>
      <c r="F36" s="18"/>
      <c r="G36" s="18"/>
      <c r="I36" s="16"/>
    </row>
    <row r="37" spans="1:9">
      <c r="A37" s="25" t="s">
        <v>41</v>
      </c>
      <c r="B37" s="21">
        <v>169706.77</v>
      </c>
      <c r="C37" s="21">
        <v>4486692.67</v>
      </c>
      <c r="D37" s="21">
        <v>0</v>
      </c>
      <c r="E37" s="21">
        <v>0</v>
      </c>
      <c r="F37" s="21">
        <v>4489915.29</v>
      </c>
      <c r="G37" s="21">
        <f>B37+C37+D37-E37-F37</f>
        <v>166484.14999999944</v>
      </c>
      <c r="I37" s="16"/>
    </row>
    <row r="38" spans="1:9">
      <c r="A38" s="20" t="s">
        <v>42</v>
      </c>
      <c r="B38" s="17">
        <v>6424.92</v>
      </c>
      <c r="C38" s="17">
        <v>87587.43</v>
      </c>
      <c r="D38" s="17">
        <v>0</v>
      </c>
      <c r="E38" s="17">
        <v>0</v>
      </c>
      <c r="F38" s="17">
        <v>86718.03</v>
      </c>
      <c r="G38" s="17">
        <f t="shared" ref="G38:G49" si="1">B38+C38+D38-E38-F38</f>
        <v>7294.3199999999924</v>
      </c>
      <c r="I38" s="16"/>
    </row>
    <row r="39" spans="1:9">
      <c r="A39" s="20" t="s">
        <v>43</v>
      </c>
      <c r="B39" s="17">
        <v>587357.18999999994</v>
      </c>
      <c r="C39" s="17">
        <v>5486547.5300000003</v>
      </c>
      <c r="D39" s="17">
        <v>0</v>
      </c>
      <c r="E39" s="17">
        <v>0</v>
      </c>
      <c r="F39" s="17">
        <f>5657279.04-132079.57</f>
        <v>5525199.4699999997</v>
      </c>
      <c r="G39" s="17">
        <f t="shared" si="1"/>
        <v>548705.25000000093</v>
      </c>
      <c r="I39" s="16"/>
    </row>
    <row r="40" spans="1:9">
      <c r="A40" s="20" t="s">
        <v>44</v>
      </c>
      <c r="B40" s="17">
        <v>463415.67</v>
      </c>
      <c r="C40" s="17">
        <v>32941.43</v>
      </c>
      <c r="D40" s="17">
        <v>0</v>
      </c>
      <c r="E40" s="17">
        <v>0</v>
      </c>
      <c r="F40" s="17">
        <v>196673.26</v>
      </c>
      <c r="G40" s="17">
        <f t="shared" si="1"/>
        <v>299683.83999999997</v>
      </c>
      <c r="I40" s="16"/>
    </row>
    <row r="41" spans="1:9">
      <c r="A41" s="20" t="s">
        <v>45</v>
      </c>
      <c r="B41" s="21"/>
      <c r="C41" s="21">
        <v>5638979.04</v>
      </c>
      <c r="D41" s="21">
        <v>0</v>
      </c>
      <c r="E41" s="21">
        <v>0</v>
      </c>
      <c r="F41" s="21">
        <f>2521.74+5636457.3</f>
        <v>5638979.04</v>
      </c>
      <c r="G41" s="21">
        <f t="shared" si="1"/>
        <v>0</v>
      </c>
      <c r="I41" s="16"/>
    </row>
    <row r="42" spans="1:9">
      <c r="A42" s="20" t="s">
        <v>46</v>
      </c>
      <c r="B42" s="17">
        <v>42059.23</v>
      </c>
      <c r="C42" s="17">
        <v>20245.36</v>
      </c>
      <c r="D42" s="17">
        <v>0</v>
      </c>
      <c r="E42" s="17">
        <v>0</v>
      </c>
      <c r="F42" s="17">
        <v>7024.42</v>
      </c>
      <c r="G42" s="17">
        <f t="shared" si="1"/>
        <v>55280.170000000006</v>
      </c>
      <c r="I42" s="16"/>
    </row>
    <row r="43" spans="1:9">
      <c r="A43" s="20" t="s">
        <v>47</v>
      </c>
      <c r="B43" s="17">
        <v>4139.51</v>
      </c>
      <c r="C43" s="17">
        <v>21160</v>
      </c>
      <c r="D43" s="17">
        <v>0</v>
      </c>
      <c r="E43" s="17">
        <v>0</v>
      </c>
      <c r="F43" s="17">
        <v>20945.080000000002</v>
      </c>
      <c r="G43" s="17">
        <f t="shared" si="1"/>
        <v>4354.43</v>
      </c>
      <c r="I43" s="16"/>
    </row>
    <row r="44" spans="1:9">
      <c r="A44" s="20" t="s">
        <v>48</v>
      </c>
      <c r="B44" s="17">
        <v>110001.38</v>
      </c>
      <c r="C44" s="17">
        <v>1252023.18</v>
      </c>
      <c r="D44" s="17">
        <v>0</v>
      </c>
      <c r="E44" s="17">
        <v>0</v>
      </c>
      <c r="F44" s="17">
        <v>1248471.56</v>
      </c>
      <c r="G44" s="17">
        <f t="shared" si="1"/>
        <v>113553</v>
      </c>
      <c r="I44" s="16"/>
    </row>
    <row r="45" spans="1:9">
      <c r="A45" s="20" t="s">
        <v>49</v>
      </c>
      <c r="B45" s="17">
        <v>3057.12</v>
      </c>
      <c r="C45" s="17">
        <v>235711.51</v>
      </c>
      <c r="D45" s="17">
        <v>0</v>
      </c>
      <c r="E45" s="17">
        <v>0</v>
      </c>
      <c r="F45" s="17">
        <v>231895.71</v>
      </c>
      <c r="G45" s="17">
        <f t="shared" si="1"/>
        <v>6872.9200000000128</v>
      </c>
      <c r="I45" s="16"/>
    </row>
    <row r="46" spans="1:9">
      <c r="A46" s="20" t="s">
        <v>50</v>
      </c>
      <c r="B46" s="17">
        <v>18030.96</v>
      </c>
      <c r="C46" s="17">
        <f>97682.31+1130.81</f>
        <v>98813.119999999995</v>
      </c>
      <c r="D46" s="17">
        <v>0</v>
      </c>
      <c r="E46" s="17">
        <v>0</v>
      </c>
      <c r="F46" s="17">
        <f>89614.16+1130.81</f>
        <v>90744.97</v>
      </c>
      <c r="G46" s="17">
        <f t="shared" si="1"/>
        <v>26099.109999999986</v>
      </c>
      <c r="I46" s="16"/>
    </row>
    <row r="47" spans="1:9">
      <c r="A47" s="20" t="s">
        <v>51</v>
      </c>
      <c r="B47" s="17">
        <v>1733</v>
      </c>
      <c r="C47" s="17">
        <v>12664</v>
      </c>
      <c r="D47" s="17">
        <v>0</v>
      </c>
      <c r="E47" s="17">
        <v>0</v>
      </c>
      <c r="F47" s="17">
        <v>12151</v>
      </c>
      <c r="G47" s="17">
        <f t="shared" si="1"/>
        <v>2246</v>
      </c>
      <c r="I47" s="16"/>
    </row>
    <row r="48" spans="1:9">
      <c r="A48" s="22"/>
      <c r="B48" s="18"/>
      <c r="C48" s="18"/>
      <c r="D48" s="18"/>
      <c r="E48" s="18"/>
      <c r="F48" s="18"/>
      <c r="G48" s="18">
        <f t="shared" si="1"/>
        <v>0</v>
      </c>
      <c r="I48" s="16"/>
    </row>
    <row r="49" spans="1:9">
      <c r="A49" s="10" t="s">
        <v>36</v>
      </c>
      <c r="B49" s="11">
        <f>SUM(B37:B48)</f>
        <v>1405925.75</v>
      </c>
      <c r="C49" s="11">
        <f>SUM(C37:C48)</f>
        <v>17373365.27</v>
      </c>
      <c r="D49" s="11">
        <f>SUM(D37:D48)</f>
        <v>0</v>
      </c>
      <c r="E49" s="11">
        <f>SUM(E37:E48)</f>
        <v>0</v>
      </c>
      <c r="F49" s="11">
        <f>SUM(F37:F48)</f>
        <v>17548717.829999998</v>
      </c>
      <c r="G49" s="15">
        <f t="shared" si="1"/>
        <v>1230573.1900000013</v>
      </c>
      <c r="I49" s="16"/>
    </row>
    <row r="50" spans="1:9">
      <c r="A50" s="3"/>
      <c r="B50" s="23"/>
      <c r="C50" s="23"/>
      <c r="D50" s="23"/>
      <c r="E50" s="23"/>
      <c r="F50" s="23"/>
      <c r="G50" s="17"/>
      <c r="I50" s="16"/>
    </row>
    <row r="51" spans="1:9" ht="13.5" thickBot="1">
      <c r="A51" s="13" t="s">
        <v>37</v>
      </c>
      <c r="B51" s="14">
        <f t="shared" ref="B51:G51" si="2">B34+B49</f>
        <v>3451851.6199999992</v>
      </c>
      <c r="C51" s="14">
        <f t="shared" si="2"/>
        <v>22558857.379999999</v>
      </c>
      <c r="D51" s="14">
        <f t="shared" si="2"/>
        <v>0</v>
      </c>
      <c r="E51" s="14">
        <f t="shared" si="2"/>
        <v>0</v>
      </c>
      <c r="F51" s="14">
        <f t="shared" si="2"/>
        <v>22133896.409999996</v>
      </c>
      <c r="G51" s="14">
        <f t="shared" si="2"/>
        <v>3876812.59</v>
      </c>
      <c r="I51" s="16"/>
    </row>
    <row r="52" spans="1:9" ht="13.5" thickTop="1">
      <c r="A52" s="24"/>
      <c r="B52" s="26">
        <v>1</v>
      </c>
      <c r="C52" s="26">
        <v>2</v>
      </c>
      <c r="D52" s="26">
        <v>3</v>
      </c>
      <c r="E52" s="26">
        <v>3</v>
      </c>
      <c r="F52" s="26">
        <v>4</v>
      </c>
      <c r="G52" s="26">
        <v>5</v>
      </c>
      <c r="I52" s="16"/>
    </row>
    <row r="53" spans="1:9">
      <c r="B53" s="6"/>
      <c r="I53" s="16"/>
    </row>
    <row r="54" spans="1:9">
      <c r="I54" s="16"/>
    </row>
    <row r="55" spans="1:9">
      <c r="A55" s="5" t="s">
        <v>38</v>
      </c>
      <c r="B55" s="7"/>
    </row>
    <row r="56" spans="1:9">
      <c r="A56" s="6"/>
      <c r="B56" s="7"/>
    </row>
    <row r="57" spans="1:9">
      <c r="B57" s="1" t="s">
        <v>52</v>
      </c>
    </row>
    <row r="59" spans="1:9">
      <c r="A59" s="2">
        <v>1</v>
      </c>
      <c r="B59" s="1" t="s">
        <v>57</v>
      </c>
      <c r="C59" s="3"/>
      <c r="D59" s="3"/>
      <c r="E59" s="3"/>
    </row>
    <row r="60" spans="1:9">
      <c r="A60" s="2">
        <v>2</v>
      </c>
      <c r="B60" s="1" t="s">
        <v>53</v>
      </c>
    </row>
    <row r="61" spans="1:9">
      <c r="A61" s="2">
        <v>3</v>
      </c>
      <c r="B61" s="1" t="s">
        <v>55</v>
      </c>
    </row>
    <row r="62" spans="1:9">
      <c r="A62" s="2"/>
      <c r="B62" s="1" t="s">
        <v>56</v>
      </c>
    </row>
    <row r="63" spans="1:9">
      <c r="A63" s="2">
        <v>4</v>
      </c>
      <c r="B63" s="1" t="s">
        <v>54</v>
      </c>
    </row>
    <row r="64" spans="1:9">
      <c r="A64" s="2">
        <v>5</v>
      </c>
      <c r="B64" s="1" t="s">
        <v>58</v>
      </c>
    </row>
  </sheetData>
  <pageMargins left="0" right="0" top="0.75" bottom="0" header="0.18" footer="0.3"/>
  <pageSetup paperSize="5" scale="86" orientation="portrait" r:id="rId1"/>
  <headerFooter>
    <oddHeader>&amp;C&amp;"Times New Roman,Bold"&amp;12EXAMPLE COUNTY&amp;"Times New Roman,Regular"&amp;11
FINANCIAL STATEMENT
FYE 6/30/2012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statement</vt:lpstr>
    </vt:vector>
  </TitlesOfParts>
  <Company>SAI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 Toney</dc:creator>
  <cp:lastModifiedBy>bspencer</cp:lastModifiedBy>
  <cp:lastPrinted>2012-07-10T15:48:38Z</cp:lastPrinted>
  <dcterms:created xsi:type="dcterms:W3CDTF">2012-07-03T14:27:39Z</dcterms:created>
  <dcterms:modified xsi:type="dcterms:W3CDTF">2012-11-07T18:35:18Z</dcterms:modified>
</cp:coreProperties>
</file>